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55" windowWidth="6180" windowHeight="9000" tabRatio="864" activeTab="0"/>
  </bookViews>
  <sheets>
    <sheet name="Ａ工法" sheetId="1" r:id="rId1"/>
    <sheet name="B-1工法" sheetId="2" r:id="rId2"/>
    <sheet name="C-1工法" sheetId="3" r:id="rId3"/>
    <sheet name="C-1工法（クロス無し）" sheetId="4" r:id="rId4"/>
    <sheet name="D-1工法" sheetId="5" r:id="rId5"/>
    <sheet name="D-1工法（クロス無し）" sheetId="6" r:id="rId6"/>
    <sheet name="J-1工法" sheetId="7" r:id="rId7"/>
    <sheet name="J-2工法" sheetId="8" r:id="rId8"/>
  </sheets>
  <definedNames/>
  <calcPr fullCalcOnLoad="1"/>
</workbook>
</file>

<file path=xl/sharedStrings.xml><?xml version="1.0" encoding="utf-8"?>
<sst xmlns="http://schemas.openxmlformats.org/spreadsheetml/2006/main" count="370" uniqueCount="116">
  <si>
    <t>合計kg</t>
  </si>
  <si>
    <t>個数</t>
  </si>
  <si>
    <t>㎡</t>
  </si>
  <si>
    <t>㎡</t>
  </si>
  <si>
    <t>素地調整</t>
  </si>
  <si>
    <t>1kg</t>
  </si>
  <si>
    <t>上塗り①</t>
  </si>
  <si>
    <t>上塗り②</t>
  </si>
  <si>
    <t>0.2kg</t>
  </si>
  <si>
    <t>上塗り③</t>
  </si>
  <si>
    <t>下塗り</t>
  </si>
  <si>
    <t>中塗り</t>
  </si>
  <si>
    <t>ｶﾞﾗｽｸﾛｽ</t>
  </si>
  <si>
    <t>5㎝ラップ</t>
  </si>
  <si>
    <t>ｶﾞﾗｽｸﾛｽ</t>
  </si>
  <si>
    <t>下塗り①</t>
  </si>
  <si>
    <t>中塗り①</t>
  </si>
  <si>
    <t>0.35kg</t>
  </si>
  <si>
    <t>下塗り②</t>
  </si>
  <si>
    <t>中塗り②</t>
  </si>
  <si>
    <t>ＦＥ-1000</t>
  </si>
  <si>
    <t>FE-1000</t>
  </si>
  <si>
    <t>15kgｾｯﾄ</t>
  </si>
  <si>
    <t>主材12：硬化剤3</t>
  </si>
  <si>
    <t>プライマー</t>
  </si>
  <si>
    <t>0.15㎏</t>
  </si>
  <si>
    <t>AQﾌﾟﾗｲﾏｰ</t>
  </si>
  <si>
    <t>主材4：硬化剤4</t>
  </si>
  <si>
    <t>主材 4：硬化剤4</t>
  </si>
  <si>
    <t>AQﾌﾟﾗｲﾏｰ</t>
  </si>
  <si>
    <t>8㎏ｾｯﾄ</t>
  </si>
  <si>
    <t>FE-1000</t>
  </si>
  <si>
    <t>ﾌﾟﾗｲﾏｰ</t>
  </si>
  <si>
    <t>0.15㎏</t>
  </si>
  <si>
    <t>主材4：硬化剤4</t>
  </si>
  <si>
    <t>AQﾌﾟﾗｲﾏ-</t>
  </si>
  <si>
    <t>8kgｾｯﾄ</t>
  </si>
  <si>
    <t>FE-1000</t>
  </si>
  <si>
    <t>EPC-T</t>
  </si>
  <si>
    <t>EPC-T</t>
  </si>
  <si>
    <t>20kgｾｯﾄ</t>
  </si>
  <si>
    <t>主材15：硬化剤5</t>
  </si>
  <si>
    <t>EPC-T</t>
  </si>
  <si>
    <t>AQ-2500</t>
  </si>
  <si>
    <t>12kgセット</t>
  </si>
  <si>
    <t>㎡</t>
  </si>
  <si>
    <t>素地調整</t>
  </si>
  <si>
    <t>1kg</t>
  </si>
  <si>
    <t>下塗り</t>
  </si>
  <si>
    <t>0.35kg</t>
  </si>
  <si>
    <t>AQ-2500</t>
  </si>
  <si>
    <t>主材9：硬化剤3</t>
  </si>
  <si>
    <t>中塗り</t>
  </si>
  <si>
    <t>0.30kg</t>
  </si>
  <si>
    <t>AQ-2500</t>
  </si>
  <si>
    <t>上塗り</t>
  </si>
  <si>
    <t>0.30kg</t>
  </si>
  <si>
    <t>ｶﾞﾗｽｸﾛｽ</t>
  </si>
  <si>
    <t>下塗り</t>
  </si>
  <si>
    <t>0.4kg</t>
  </si>
  <si>
    <t>主材4：硬化剤2</t>
  </si>
  <si>
    <t>ｶﾞﾗｽｸﾛｽ</t>
  </si>
  <si>
    <t>㎡</t>
  </si>
  <si>
    <t>5㎝ラップ</t>
  </si>
  <si>
    <t>0.3kg</t>
  </si>
  <si>
    <t>AQ-2500</t>
  </si>
  <si>
    <t>0.3kg</t>
  </si>
  <si>
    <t>主材2：硬化剤4</t>
  </si>
  <si>
    <t>20kgセット</t>
  </si>
  <si>
    <t>EPC‐T</t>
  </si>
  <si>
    <t>主材15：硬化剤5</t>
  </si>
  <si>
    <t>FE-2000</t>
  </si>
  <si>
    <t>FE-3000</t>
  </si>
  <si>
    <t>15㎏ｾｯﾄ</t>
  </si>
  <si>
    <t>上塗り①</t>
  </si>
  <si>
    <t>上塗り②</t>
  </si>
  <si>
    <t>上塗り③</t>
  </si>
  <si>
    <t>上塗り④</t>
  </si>
  <si>
    <t>FE-2000</t>
  </si>
  <si>
    <t>FE-2000</t>
  </si>
  <si>
    <t>0.6kg</t>
  </si>
  <si>
    <t>15kgｾｯﾄ</t>
  </si>
  <si>
    <t>AQﾌﾟﾗｲﾏ-</t>
  </si>
  <si>
    <t>施工面積</t>
  </si>
  <si>
    <t>材料名</t>
  </si>
  <si>
    <t>荷姿</t>
  </si>
  <si>
    <t>工　程</t>
  </si>
  <si>
    <t>1㎡当り塗布量</t>
  </si>
  <si>
    <t>使用数量（㎏）</t>
  </si>
  <si>
    <t>TOTAL</t>
  </si>
  <si>
    <r>
      <t>□</t>
    </r>
    <r>
      <rPr>
        <sz val="11"/>
        <rFont val="ＭＳ Ｐゴシック"/>
        <family val="3"/>
      </rPr>
      <t>に㎡数を入力すると材料の</t>
    </r>
  </si>
  <si>
    <t>必要数量が自動計算されます。</t>
  </si>
  <si>
    <t>ファインエポシステムＡ工法</t>
  </si>
  <si>
    <t>　　　下団Ａ種適合</t>
  </si>
  <si>
    <t>ファインエポシステムＢ－１工法</t>
  </si>
  <si>
    <t>配　　合</t>
  </si>
  <si>
    <t>　　　下団Ｂ種適合</t>
  </si>
  <si>
    <t>ファインエポシステムＣ－１工法</t>
  </si>
  <si>
    <t>　　　下団Ｃ種適合</t>
  </si>
  <si>
    <t>（クロス無し）</t>
  </si>
  <si>
    <t>（クロス入り）</t>
  </si>
  <si>
    <t>ﾌﾟﾗｲﾏｰ</t>
  </si>
  <si>
    <t>上塗り①</t>
  </si>
  <si>
    <t>上塗り③</t>
  </si>
  <si>
    <t>0.15㎏</t>
  </si>
  <si>
    <t>0.5kg</t>
  </si>
  <si>
    <t>EPC-T</t>
  </si>
  <si>
    <t>AQﾌﾟﾗｲﾏｰ</t>
  </si>
  <si>
    <t>FE-3000</t>
  </si>
  <si>
    <t>主材15：硬化剤5</t>
  </si>
  <si>
    <r>
      <t>　　　下団Ｄ</t>
    </r>
    <r>
      <rPr>
        <sz val="6"/>
        <rFont val="ＭＳ Ｐゴシック"/>
        <family val="3"/>
      </rPr>
      <t>１</t>
    </r>
    <r>
      <rPr>
        <sz val="10"/>
        <rFont val="ＭＳ Ｐゴシック"/>
        <family val="3"/>
      </rPr>
      <t>種適合</t>
    </r>
  </si>
  <si>
    <t>ファインエポシステムＤ－１工法</t>
  </si>
  <si>
    <t>アクアエポシステムＪ－１工法</t>
  </si>
  <si>
    <t>　　　JWWA K143適合</t>
  </si>
  <si>
    <t>アクアエポシステムＪ－２工法</t>
  </si>
  <si>
    <t>104㎝×100m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</si>
</sst>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);[Red]\(0.00\)"/>
    <numFmt numFmtId="182" formatCode="#,##0_ "/>
    <numFmt numFmtId="183" formatCode="#,##0.0_ "/>
    <numFmt numFmtId="184" formatCode="#,##0.00_ "/>
    <numFmt numFmtId="185" formatCode="#,##0.0;[Red]\-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6" fontId="0" fillId="34" borderId="0" xfId="58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2" fontId="0" fillId="34" borderId="10" xfId="0" applyNumberFormat="1" applyFill="1" applyBorder="1" applyAlignment="1">
      <alignment vertical="center"/>
    </xf>
    <xf numFmtId="1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 applyAlignment="1">
      <alignment vertical="center"/>
    </xf>
    <xf numFmtId="1" fontId="0" fillId="35" borderId="13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right" vertical="center"/>
    </xf>
    <xf numFmtId="0" fontId="13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6" fontId="6" fillId="34" borderId="0" xfId="58" applyFont="1" applyFill="1" applyBorder="1" applyAlignment="1">
      <alignment horizontal="center"/>
    </xf>
    <xf numFmtId="6" fontId="6" fillId="34" borderId="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right" vertical="center"/>
    </xf>
    <xf numFmtId="2" fontId="0" fillId="34" borderId="16" xfId="0" applyNumberForma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40" fontId="0" fillId="34" borderId="17" xfId="49" applyNumberFormat="1" applyFont="1" applyFill="1" applyBorder="1" applyAlignment="1" applyProtection="1">
      <alignment horizontal="right"/>
      <protection locked="0"/>
    </xf>
    <xf numFmtId="0" fontId="13" fillId="34" borderId="0" xfId="0" applyFont="1" applyFill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8.875" style="2" customWidth="1"/>
    <col min="2" max="2" width="9.00390625" style="2" customWidth="1"/>
    <col min="3" max="3" width="10.375" style="2" customWidth="1"/>
    <col min="4" max="16384" width="9.00390625" style="2" customWidth="1"/>
  </cols>
  <sheetData>
    <row r="1" spans="1:4" ht="13.5">
      <c r="A1" s="36" t="s">
        <v>92</v>
      </c>
      <c r="B1" s="36"/>
      <c r="C1" s="36"/>
      <c r="D1" s="36"/>
    </row>
    <row r="2" spans="1:8" ht="13.5" customHeight="1">
      <c r="A2" s="36"/>
      <c r="B2" s="36"/>
      <c r="C2" s="36"/>
      <c r="D2" s="36"/>
      <c r="E2" s="19" t="s">
        <v>84</v>
      </c>
      <c r="F2" s="19" t="s">
        <v>39</v>
      </c>
      <c r="G2" s="19" t="s">
        <v>20</v>
      </c>
      <c r="H2" s="20" t="s">
        <v>29</v>
      </c>
    </row>
    <row r="3" spans="1:8" ht="14.25" customHeight="1" thickBot="1">
      <c r="A3" s="15" t="s">
        <v>93</v>
      </c>
      <c r="B3" s="14"/>
      <c r="C3" s="14"/>
      <c r="D3" s="18"/>
      <c r="E3" s="16" t="s">
        <v>85</v>
      </c>
      <c r="F3" s="16" t="s">
        <v>40</v>
      </c>
      <c r="G3" s="16" t="s">
        <v>22</v>
      </c>
      <c r="H3" s="16" t="s">
        <v>30</v>
      </c>
    </row>
    <row r="4" spans="2:8" ht="15" thickBot="1" thickTop="1">
      <c r="B4" s="10" t="s">
        <v>83</v>
      </c>
      <c r="C4" s="48"/>
      <c r="D4" s="2" t="s">
        <v>2</v>
      </c>
      <c r="E4" s="16" t="s">
        <v>0</v>
      </c>
      <c r="F4" s="28">
        <f>F11</f>
        <v>0</v>
      </c>
      <c r="G4" s="28">
        <f>F15+F17</f>
        <v>0</v>
      </c>
      <c r="H4" s="28">
        <f>F13</f>
        <v>0</v>
      </c>
    </row>
    <row r="5" spans="5:8" ht="14.25" thickTop="1">
      <c r="E5" s="21" t="s">
        <v>1</v>
      </c>
      <c r="F5" s="29">
        <f>ROUNDUP(F4/20,0)</f>
        <v>0</v>
      </c>
      <c r="G5" s="29">
        <f>ROUNDUP(G4/15,0)</f>
        <v>0</v>
      </c>
      <c r="H5" s="30">
        <f>ROUNDUP(H4/8,0)</f>
        <v>0</v>
      </c>
    </row>
    <row r="6" ht="13.5">
      <c r="B6" s="17" t="s">
        <v>90</v>
      </c>
    </row>
    <row r="7" spans="2:8" ht="13.5">
      <c r="B7" s="2" t="s">
        <v>91</v>
      </c>
      <c r="E7" s="5"/>
      <c r="F7" s="6"/>
      <c r="G7" s="6"/>
      <c r="H7" s="7"/>
    </row>
    <row r="8" spans="5:8" ht="13.5">
      <c r="E8" s="5"/>
      <c r="F8" s="6"/>
      <c r="G8" s="6"/>
      <c r="H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</v>
      </c>
      <c r="C11" s="35" t="s">
        <v>5</v>
      </c>
      <c r="D11" s="34">
        <f>SUM(C4)*1</f>
        <v>0</v>
      </c>
      <c r="E11" s="34" t="s">
        <v>38</v>
      </c>
      <c r="F11" s="40">
        <f>D11</f>
        <v>0</v>
      </c>
      <c r="G11" s="34" t="s">
        <v>41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24</v>
      </c>
      <c r="C13" s="35" t="s">
        <v>25</v>
      </c>
      <c r="D13" s="34">
        <f>C4*0.15</f>
        <v>0</v>
      </c>
      <c r="E13" s="34" t="s">
        <v>26</v>
      </c>
      <c r="F13" s="40">
        <f>D13</f>
        <v>0</v>
      </c>
      <c r="G13" s="34" t="s">
        <v>28</v>
      </c>
      <c r="H13" s="34"/>
    </row>
    <row r="14" spans="2:8" ht="13.5">
      <c r="B14" s="34"/>
      <c r="C14" s="35"/>
      <c r="D14" s="34"/>
      <c r="E14" s="34"/>
      <c r="F14" s="40"/>
      <c r="G14" s="34"/>
      <c r="H14" s="34"/>
    </row>
    <row r="15" spans="2:8" ht="13.5">
      <c r="B15" s="34" t="s">
        <v>6</v>
      </c>
      <c r="C15" s="35" t="s">
        <v>8</v>
      </c>
      <c r="D15" s="34">
        <f>SUM(C4)*0.2</f>
        <v>0</v>
      </c>
      <c r="E15" s="34" t="s">
        <v>21</v>
      </c>
      <c r="F15" s="40">
        <f>D15</f>
        <v>0</v>
      </c>
      <c r="G15" s="34" t="s">
        <v>23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7</v>
      </c>
      <c r="C17" s="35" t="s">
        <v>8</v>
      </c>
      <c r="D17" s="34">
        <f>SUM(C4)*0.2</f>
        <v>0</v>
      </c>
      <c r="E17" s="34" t="s">
        <v>21</v>
      </c>
      <c r="F17" s="40">
        <f>D17</f>
        <v>0</v>
      </c>
      <c r="G17" s="34" t="s">
        <v>23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4" ht="13.5">
      <c r="B19" s="5"/>
      <c r="C19" s="8"/>
      <c r="D19" s="8"/>
    </row>
    <row r="20" spans="2:5" ht="14.25">
      <c r="B20" s="37"/>
      <c r="C20" s="37"/>
      <c r="D20" s="39"/>
      <c r="E20" s="39"/>
    </row>
    <row r="21" spans="2:5" ht="13.5">
      <c r="B21" s="9"/>
      <c r="C21" s="9"/>
      <c r="D21" s="9"/>
      <c r="E21" s="9"/>
    </row>
    <row r="22" spans="2:5" ht="14.25">
      <c r="B22" s="37"/>
      <c r="C22" s="37"/>
      <c r="D22" s="38"/>
      <c r="E22" s="38"/>
    </row>
  </sheetData>
  <sheetProtection password="CA47" sheet="1" objects="1" scenarios="1"/>
  <mergeCells count="30">
    <mergeCell ref="G10:H10"/>
    <mergeCell ref="G11:H12"/>
    <mergeCell ref="G13:H14"/>
    <mergeCell ref="G15:H16"/>
    <mergeCell ref="E11:E12"/>
    <mergeCell ref="E13:E14"/>
    <mergeCell ref="E15:E16"/>
    <mergeCell ref="E17:E18"/>
    <mergeCell ref="G17:H18"/>
    <mergeCell ref="F11:F12"/>
    <mergeCell ref="F13:F14"/>
    <mergeCell ref="F15:F16"/>
    <mergeCell ref="F17:F18"/>
    <mergeCell ref="C17:C18"/>
    <mergeCell ref="D11:D12"/>
    <mergeCell ref="D13:D14"/>
    <mergeCell ref="D15:D16"/>
    <mergeCell ref="D17:D18"/>
    <mergeCell ref="C13:C14"/>
    <mergeCell ref="C15:C16"/>
    <mergeCell ref="B11:B12"/>
    <mergeCell ref="C11:C12"/>
    <mergeCell ref="A1:D2"/>
    <mergeCell ref="B22:C22"/>
    <mergeCell ref="D22:E22"/>
    <mergeCell ref="B20:C20"/>
    <mergeCell ref="D20:E20"/>
    <mergeCell ref="B13:B14"/>
    <mergeCell ref="B15:B16"/>
    <mergeCell ref="B17:B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2" width="9.00390625" style="2" customWidth="1"/>
    <col min="3" max="3" width="11.375" style="2" customWidth="1"/>
    <col min="4" max="5" width="9.00390625" style="2" customWidth="1"/>
    <col min="6" max="8" width="10.25390625" style="2" bestFit="1" customWidth="1"/>
    <col min="9" max="16384" width="9.00390625" style="2" customWidth="1"/>
  </cols>
  <sheetData>
    <row r="1" spans="1:4" ht="13.5">
      <c r="A1" s="50" t="s">
        <v>94</v>
      </c>
      <c r="B1" s="50"/>
      <c r="C1" s="50"/>
      <c r="D1" s="50"/>
    </row>
    <row r="2" spans="1:8" ht="13.5">
      <c r="A2" s="50"/>
      <c r="B2" s="50"/>
      <c r="C2" s="50"/>
      <c r="D2" s="50"/>
      <c r="E2" s="19" t="s">
        <v>84</v>
      </c>
      <c r="F2" s="19" t="s">
        <v>38</v>
      </c>
      <c r="G2" s="19" t="s">
        <v>31</v>
      </c>
      <c r="H2" s="19" t="s">
        <v>29</v>
      </c>
    </row>
    <row r="3" spans="1:8" ht="14.25" thickBot="1">
      <c r="A3" s="15" t="s">
        <v>96</v>
      </c>
      <c r="E3" s="16" t="s">
        <v>85</v>
      </c>
      <c r="F3" s="16" t="s">
        <v>40</v>
      </c>
      <c r="G3" s="16" t="s">
        <v>22</v>
      </c>
      <c r="H3" s="16" t="s">
        <v>30</v>
      </c>
    </row>
    <row r="4" spans="2:8" ht="15" thickBot="1" thickTop="1">
      <c r="B4" s="10" t="s">
        <v>83</v>
      </c>
      <c r="C4" s="48"/>
      <c r="D4" s="2" t="s">
        <v>2</v>
      </c>
      <c r="E4" s="16" t="s">
        <v>0</v>
      </c>
      <c r="F4" s="28">
        <f>F11</f>
        <v>0</v>
      </c>
      <c r="G4" s="28">
        <f>F15+F17+F19</f>
        <v>0</v>
      </c>
      <c r="H4" s="28">
        <f>F13</f>
        <v>0</v>
      </c>
    </row>
    <row r="5" spans="5:8" ht="14.25" thickTop="1">
      <c r="E5" s="21" t="s">
        <v>1</v>
      </c>
      <c r="F5" s="29">
        <f>ROUNDUP(F4/20,0)</f>
        <v>0</v>
      </c>
      <c r="G5" s="29">
        <f>ROUNDUP(G4/15,0)</f>
        <v>0</v>
      </c>
      <c r="H5" s="30">
        <f>ROUNDUP(H4/8,0)</f>
        <v>0</v>
      </c>
    </row>
    <row r="6" ht="13.5">
      <c r="B6" s="17" t="s">
        <v>90</v>
      </c>
    </row>
    <row r="7" spans="2:8" ht="13.5">
      <c r="B7" s="2" t="s">
        <v>91</v>
      </c>
      <c r="E7" s="5"/>
      <c r="F7" s="6"/>
      <c r="G7" s="6"/>
      <c r="H7" s="6"/>
    </row>
    <row r="8" spans="5:8" ht="13.5">
      <c r="E8" s="5"/>
      <c r="F8" s="6"/>
      <c r="G8" s="6"/>
      <c r="H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</v>
      </c>
      <c r="C11" s="35" t="s">
        <v>5</v>
      </c>
      <c r="D11" s="34">
        <f>SUM(C4)*1</f>
        <v>0</v>
      </c>
      <c r="E11" s="34" t="s">
        <v>42</v>
      </c>
      <c r="F11" s="43">
        <f>D11</f>
        <v>0</v>
      </c>
      <c r="G11" s="34" t="s">
        <v>41</v>
      </c>
      <c r="H11" s="34"/>
    </row>
    <row r="12" spans="2:8" ht="13.5">
      <c r="B12" s="34"/>
      <c r="C12" s="35"/>
      <c r="D12" s="34"/>
      <c r="E12" s="34"/>
      <c r="F12" s="44"/>
      <c r="G12" s="34"/>
      <c r="H12" s="34"/>
    </row>
    <row r="13" spans="2:8" ht="13.5">
      <c r="B13" s="34" t="s">
        <v>32</v>
      </c>
      <c r="C13" s="35" t="s">
        <v>33</v>
      </c>
      <c r="D13" s="34">
        <f>C4*0.15</f>
        <v>0</v>
      </c>
      <c r="E13" s="34" t="s">
        <v>29</v>
      </c>
      <c r="F13" s="43">
        <f>D13</f>
        <v>0</v>
      </c>
      <c r="G13" s="34" t="s">
        <v>34</v>
      </c>
      <c r="H13" s="34"/>
    </row>
    <row r="14" spans="2:8" ht="13.5">
      <c r="B14" s="34"/>
      <c r="C14" s="35"/>
      <c r="D14" s="34"/>
      <c r="E14" s="34"/>
      <c r="F14" s="44"/>
      <c r="G14" s="34"/>
      <c r="H14" s="34"/>
    </row>
    <row r="15" spans="2:8" ht="13.5">
      <c r="B15" s="34" t="s">
        <v>6</v>
      </c>
      <c r="C15" s="35" t="s">
        <v>8</v>
      </c>
      <c r="D15" s="34">
        <f>SUM(C4)*0.2</f>
        <v>0</v>
      </c>
      <c r="E15" s="34" t="s">
        <v>21</v>
      </c>
      <c r="F15" s="43">
        <f>D15</f>
        <v>0</v>
      </c>
      <c r="G15" s="34" t="s">
        <v>23</v>
      </c>
      <c r="H15" s="34"/>
    </row>
    <row r="16" spans="2:8" ht="13.5">
      <c r="B16" s="34"/>
      <c r="C16" s="35"/>
      <c r="D16" s="34"/>
      <c r="E16" s="34"/>
      <c r="F16" s="44"/>
      <c r="G16" s="34"/>
      <c r="H16" s="34"/>
    </row>
    <row r="17" spans="2:8" ht="13.5">
      <c r="B17" s="34" t="s">
        <v>7</v>
      </c>
      <c r="C17" s="35" t="s">
        <v>8</v>
      </c>
      <c r="D17" s="34">
        <f>SUM(C4)*0.2</f>
        <v>0</v>
      </c>
      <c r="E17" s="34" t="s">
        <v>21</v>
      </c>
      <c r="F17" s="43">
        <f>D17</f>
        <v>0</v>
      </c>
      <c r="G17" s="34" t="s">
        <v>23</v>
      </c>
      <c r="H17" s="34"/>
    </row>
    <row r="18" spans="2:8" ht="13.5">
      <c r="B18" s="34"/>
      <c r="C18" s="35"/>
      <c r="D18" s="34"/>
      <c r="E18" s="34"/>
      <c r="F18" s="44"/>
      <c r="G18" s="34"/>
      <c r="H18" s="34"/>
    </row>
    <row r="19" spans="2:8" ht="13.5">
      <c r="B19" s="34" t="s">
        <v>9</v>
      </c>
      <c r="C19" s="35" t="s">
        <v>8</v>
      </c>
      <c r="D19" s="34">
        <f>SUM(C4)*0.2</f>
        <v>0</v>
      </c>
      <c r="E19" s="34" t="s">
        <v>21</v>
      </c>
      <c r="F19" s="43">
        <f>D19</f>
        <v>0</v>
      </c>
      <c r="G19" s="34" t="s">
        <v>23</v>
      </c>
      <c r="H19" s="34"/>
    </row>
    <row r="20" spans="2:8" ht="13.5">
      <c r="B20" s="34"/>
      <c r="C20" s="35"/>
      <c r="D20" s="34"/>
      <c r="E20" s="34"/>
      <c r="F20" s="44"/>
      <c r="G20" s="34"/>
      <c r="H20" s="34"/>
    </row>
    <row r="21" spans="2:5" ht="14.25">
      <c r="B21" s="37"/>
      <c r="C21" s="37"/>
      <c r="D21" s="39"/>
      <c r="E21" s="39"/>
    </row>
    <row r="22" spans="2:5" ht="13.5">
      <c r="B22" s="9"/>
      <c r="C22" s="9"/>
      <c r="D22" s="9"/>
      <c r="E22" s="9"/>
    </row>
    <row r="23" spans="2:5" ht="14.25">
      <c r="B23" s="37"/>
      <c r="C23" s="37"/>
      <c r="D23" s="38"/>
      <c r="E23" s="38"/>
    </row>
  </sheetData>
  <sheetProtection password="CA47" sheet="1" objects="1" scenarios="1"/>
  <mergeCells count="36">
    <mergeCell ref="D13:D14"/>
    <mergeCell ref="B11:B12"/>
    <mergeCell ref="B19:B20"/>
    <mergeCell ref="B17:B18"/>
    <mergeCell ref="B15:B16"/>
    <mergeCell ref="B13:B14"/>
    <mergeCell ref="F13:F14"/>
    <mergeCell ref="D11:D12"/>
    <mergeCell ref="C19:C20"/>
    <mergeCell ref="C17:C18"/>
    <mergeCell ref="C15:C16"/>
    <mergeCell ref="C13:C14"/>
    <mergeCell ref="C11:C12"/>
    <mergeCell ref="D19:D20"/>
    <mergeCell ref="D17:D18"/>
    <mergeCell ref="D15:D16"/>
    <mergeCell ref="G11:H12"/>
    <mergeCell ref="F19:F20"/>
    <mergeCell ref="F17:F18"/>
    <mergeCell ref="F15:F16"/>
    <mergeCell ref="F11:F12"/>
    <mergeCell ref="E19:E20"/>
    <mergeCell ref="E17:E18"/>
    <mergeCell ref="E15:E16"/>
    <mergeCell ref="E13:E14"/>
    <mergeCell ref="E11:E12"/>
    <mergeCell ref="B21:C21"/>
    <mergeCell ref="D21:E21"/>
    <mergeCell ref="B23:C23"/>
    <mergeCell ref="D23:E23"/>
    <mergeCell ref="A1:D2"/>
    <mergeCell ref="G10:H10"/>
    <mergeCell ref="G19:H20"/>
    <mergeCell ref="G17:H18"/>
    <mergeCell ref="G15:H16"/>
    <mergeCell ref="G13:H14"/>
  </mergeCells>
  <printOptions/>
  <pageMargins left="0.75" right="0.75" top="1" bottom="1" header="0.512" footer="0.512"/>
  <pageSetup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2" customWidth="1"/>
    <col min="3" max="3" width="10.875" style="2" customWidth="1"/>
    <col min="4" max="6" width="9.00390625" style="2" customWidth="1"/>
    <col min="7" max="7" width="9.625" style="2" customWidth="1"/>
    <col min="8" max="8" width="13.125" style="2" customWidth="1"/>
    <col min="9" max="9" width="10.75390625" style="2" customWidth="1"/>
    <col min="10" max="16384" width="9.00390625" style="2" customWidth="1"/>
  </cols>
  <sheetData>
    <row r="1" spans="1:4" ht="13.5">
      <c r="A1" s="36" t="s">
        <v>97</v>
      </c>
      <c r="B1" s="36"/>
      <c r="C1" s="36"/>
      <c r="D1" s="36"/>
    </row>
    <row r="2" spans="1:9" ht="13.5">
      <c r="A2" s="36"/>
      <c r="B2" s="36"/>
      <c r="C2" s="36"/>
      <c r="D2" s="36"/>
      <c r="E2" s="19" t="s">
        <v>84</v>
      </c>
      <c r="F2" s="1" t="s">
        <v>38</v>
      </c>
      <c r="G2" s="1" t="s">
        <v>31</v>
      </c>
      <c r="H2" s="1" t="s">
        <v>14</v>
      </c>
      <c r="I2" s="1" t="s">
        <v>29</v>
      </c>
    </row>
    <row r="3" spans="1:9" ht="14.25" thickBot="1">
      <c r="A3" s="15" t="s">
        <v>98</v>
      </c>
      <c r="C3" s="27" t="s">
        <v>100</v>
      </c>
      <c r="E3" s="16" t="s">
        <v>85</v>
      </c>
      <c r="F3" s="3" t="s">
        <v>40</v>
      </c>
      <c r="G3" s="3" t="s">
        <v>22</v>
      </c>
      <c r="H3" s="3" t="s">
        <v>115</v>
      </c>
      <c r="I3" s="3" t="s">
        <v>30</v>
      </c>
    </row>
    <row r="4" spans="2:9" ht="15" thickBot="1" thickTop="1">
      <c r="B4" s="10" t="s">
        <v>83</v>
      </c>
      <c r="C4" s="48"/>
      <c r="D4" s="2" t="s">
        <v>2</v>
      </c>
      <c r="E4" s="3" t="s">
        <v>0</v>
      </c>
      <c r="F4" s="4">
        <f>F11</f>
        <v>0</v>
      </c>
      <c r="G4" s="4">
        <f>F15+F19+F21+F23</f>
        <v>0</v>
      </c>
      <c r="H4" s="4">
        <f>F17</f>
        <v>0</v>
      </c>
      <c r="I4" s="4">
        <f>F13</f>
        <v>0</v>
      </c>
    </row>
    <row r="5" spans="5:9" ht="14.25" thickTop="1">
      <c r="E5" s="11" t="s">
        <v>1</v>
      </c>
      <c r="F5" s="12">
        <f>ROUNDUP(F4/20,0)</f>
        <v>0</v>
      </c>
      <c r="G5" s="12">
        <f>ROUNDUP(G4/15,0)</f>
        <v>0</v>
      </c>
      <c r="H5" s="13">
        <f>ROUNDUP(H4/99,0)</f>
        <v>0</v>
      </c>
      <c r="I5" s="13">
        <f>ROUNDUP(I4/8,0)</f>
        <v>0</v>
      </c>
    </row>
    <row r="6" ht="13.5">
      <c r="B6" s="17" t="s">
        <v>90</v>
      </c>
    </row>
    <row r="7" spans="2:9" ht="13.5">
      <c r="B7" s="2" t="s">
        <v>91</v>
      </c>
      <c r="E7" s="5"/>
      <c r="F7" s="6"/>
      <c r="G7" s="6"/>
      <c r="H7" s="6"/>
      <c r="I7" s="6"/>
    </row>
    <row r="8" spans="5:9" ht="13.5">
      <c r="E8" s="5"/>
      <c r="F8" s="6"/>
      <c r="G8" s="6"/>
      <c r="H8" s="6"/>
      <c r="I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</v>
      </c>
      <c r="C11" s="35" t="s">
        <v>5</v>
      </c>
      <c r="D11" s="34">
        <f>SUM(C4)*1</f>
        <v>0</v>
      </c>
      <c r="E11" s="34" t="s">
        <v>42</v>
      </c>
      <c r="F11" s="40">
        <f>D11</f>
        <v>0</v>
      </c>
      <c r="G11" s="34" t="s">
        <v>41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32</v>
      </c>
      <c r="C13" s="35" t="s">
        <v>33</v>
      </c>
      <c r="D13" s="34">
        <f>C4*0.15</f>
        <v>0</v>
      </c>
      <c r="E13" s="34" t="s">
        <v>35</v>
      </c>
      <c r="F13" s="40">
        <f>D13</f>
        <v>0</v>
      </c>
      <c r="G13" s="34" t="s">
        <v>34</v>
      </c>
      <c r="H13" s="34"/>
    </row>
    <row r="14" spans="2:8" ht="13.5">
      <c r="B14" s="34"/>
      <c r="C14" s="35"/>
      <c r="D14" s="34"/>
      <c r="E14" s="34"/>
      <c r="F14" s="40"/>
      <c r="G14" s="34"/>
      <c r="H14" s="34"/>
    </row>
    <row r="15" spans="2:8" ht="13.5">
      <c r="B15" s="34" t="s">
        <v>10</v>
      </c>
      <c r="C15" s="35" t="s">
        <v>17</v>
      </c>
      <c r="D15" s="34">
        <f>SUM(C4)*0.35</f>
        <v>0</v>
      </c>
      <c r="E15" s="34" t="s">
        <v>37</v>
      </c>
      <c r="F15" s="40">
        <f>D15</f>
        <v>0</v>
      </c>
      <c r="G15" s="34" t="s">
        <v>23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12</v>
      </c>
      <c r="C17" s="35" t="s">
        <v>3</v>
      </c>
      <c r="D17" s="34">
        <f>C4</f>
        <v>0</v>
      </c>
      <c r="E17" s="34" t="s">
        <v>12</v>
      </c>
      <c r="F17" s="40">
        <f>D17</f>
        <v>0</v>
      </c>
      <c r="G17" s="34" t="s">
        <v>13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8" ht="13.5">
      <c r="B19" s="34" t="s">
        <v>11</v>
      </c>
      <c r="C19" s="35" t="s">
        <v>17</v>
      </c>
      <c r="D19" s="34">
        <f>SUM(C4)*0.35</f>
        <v>0</v>
      </c>
      <c r="E19" s="34" t="s">
        <v>37</v>
      </c>
      <c r="F19" s="40">
        <f>D19</f>
        <v>0</v>
      </c>
      <c r="G19" s="34" t="s">
        <v>23</v>
      </c>
      <c r="H19" s="34"/>
    </row>
    <row r="20" spans="2:8" ht="13.5">
      <c r="B20" s="34"/>
      <c r="C20" s="35"/>
      <c r="D20" s="34"/>
      <c r="E20" s="34"/>
      <c r="F20" s="40"/>
      <c r="G20" s="34"/>
      <c r="H20" s="34"/>
    </row>
    <row r="21" spans="2:8" ht="13.5">
      <c r="B21" s="34" t="s">
        <v>6</v>
      </c>
      <c r="C21" s="35" t="s">
        <v>8</v>
      </c>
      <c r="D21" s="34">
        <f>SUM(C4)*0.2</f>
        <v>0</v>
      </c>
      <c r="E21" s="34" t="s">
        <v>37</v>
      </c>
      <c r="F21" s="40">
        <f>D21</f>
        <v>0</v>
      </c>
      <c r="G21" s="34" t="s">
        <v>23</v>
      </c>
      <c r="H21" s="34"/>
    </row>
    <row r="22" spans="2:8" ht="13.5">
      <c r="B22" s="34"/>
      <c r="C22" s="35"/>
      <c r="D22" s="34"/>
      <c r="E22" s="34"/>
      <c r="F22" s="40"/>
      <c r="G22" s="34"/>
      <c r="H22" s="34"/>
    </row>
    <row r="23" spans="2:8" ht="13.5">
      <c r="B23" s="34" t="s">
        <v>7</v>
      </c>
      <c r="C23" s="35" t="s">
        <v>8</v>
      </c>
      <c r="D23" s="34">
        <f>SUM(C4)*0.2</f>
        <v>0</v>
      </c>
      <c r="E23" s="34" t="s">
        <v>37</v>
      </c>
      <c r="F23" s="40">
        <f>D23</f>
        <v>0</v>
      </c>
      <c r="G23" s="34" t="s">
        <v>23</v>
      </c>
      <c r="H23" s="34"/>
    </row>
    <row r="24" spans="2:8" ht="13.5">
      <c r="B24" s="34"/>
      <c r="C24" s="35"/>
      <c r="D24" s="34"/>
      <c r="E24" s="34"/>
      <c r="F24" s="40"/>
      <c r="G24" s="34"/>
      <c r="H24" s="34"/>
    </row>
    <row r="25" spans="2:5" ht="14.25">
      <c r="B25" s="37"/>
      <c r="C25" s="37"/>
      <c r="D25" s="39"/>
      <c r="E25" s="39"/>
    </row>
    <row r="26" spans="2:5" ht="13.5">
      <c r="B26" s="9"/>
      <c r="C26" s="9"/>
      <c r="D26" s="9"/>
      <c r="E26" s="9"/>
    </row>
    <row r="27" spans="2:5" ht="14.25">
      <c r="B27" s="37"/>
      <c r="C27" s="37"/>
      <c r="D27" s="38"/>
      <c r="E27" s="38"/>
    </row>
  </sheetData>
  <sheetProtection password="CA47" sheet="1" objects="1" scenarios="1"/>
  <mergeCells count="48">
    <mergeCell ref="B11:B12"/>
    <mergeCell ref="G15:H16"/>
    <mergeCell ref="G13:H14"/>
    <mergeCell ref="G11:H12"/>
    <mergeCell ref="G23:H24"/>
    <mergeCell ref="G21:H22"/>
    <mergeCell ref="G19:H20"/>
    <mergeCell ref="G17:H18"/>
    <mergeCell ref="C17:C18"/>
    <mergeCell ref="C15:C16"/>
    <mergeCell ref="C13:C14"/>
    <mergeCell ref="C11:C12"/>
    <mergeCell ref="B23:B24"/>
    <mergeCell ref="B21:B22"/>
    <mergeCell ref="B19:B20"/>
    <mergeCell ref="B17:B18"/>
    <mergeCell ref="B15:B16"/>
    <mergeCell ref="B13:B14"/>
    <mergeCell ref="E11:E12"/>
    <mergeCell ref="D23:D24"/>
    <mergeCell ref="D21:D22"/>
    <mergeCell ref="D19:D20"/>
    <mergeCell ref="D17:D18"/>
    <mergeCell ref="D15:D16"/>
    <mergeCell ref="D13:D14"/>
    <mergeCell ref="D11:D12"/>
    <mergeCell ref="E21:E22"/>
    <mergeCell ref="E19:E20"/>
    <mergeCell ref="A1:D2"/>
    <mergeCell ref="G10:H10"/>
    <mergeCell ref="F23:F24"/>
    <mergeCell ref="F21:F22"/>
    <mergeCell ref="F19:F20"/>
    <mergeCell ref="F17:F18"/>
    <mergeCell ref="F15:F16"/>
    <mergeCell ref="F13:F14"/>
    <mergeCell ref="F11:F12"/>
    <mergeCell ref="E23:E24"/>
    <mergeCell ref="E17:E18"/>
    <mergeCell ref="E15:E16"/>
    <mergeCell ref="E13:E14"/>
    <mergeCell ref="B25:C25"/>
    <mergeCell ref="D25:E25"/>
    <mergeCell ref="B27:C27"/>
    <mergeCell ref="D27:E27"/>
    <mergeCell ref="C23:C24"/>
    <mergeCell ref="C21:C22"/>
    <mergeCell ref="C19:C20"/>
  </mergeCells>
  <printOptions/>
  <pageMargins left="0.7874015748031497" right="0.51" top="0.984251968503937" bottom="0.984251968503937" header="0.5118110236220472" footer="0.5118110236220472"/>
  <pageSetup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2" customWidth="1"/>
    <col min="3" max="3" width="11.375" style="2" customWidth="1"/>
    <col min="4" max="4" width="9.00390625" style="2" customWidth="1"/>
    <col min="5" max="5" width="10.625" style="2" customWidth="1"/>
    <col min="6" max="8" width="10.25390625" style="2" bestFit="1" customWidth="1"/>
    <col min="9" max="9" width="10.125" style="2" customWidth="1"/>
    <col min="10" max="16384" width="9.00390625" style="2" customWidth="1"/>
  </cols>
  <sheetData>
    <row r="1" spans="1:4" ht="13.5">
      <c r="A1" s="49" t="s">
        <v>97</v>
      </c>
      <c r="B1" s="49"/>
      <c r="C1" s="49"/>
      <c r="D1" s="49"/>
    </row>
    <row r="2" spans="1:9" ht="13.5">
      <c r="A2" s="49"/>
      <c r="B2" s="49"/>
      <c r="C2" s="49"/>
      <c r="D2" s="49"/>
      <c r="E2" s="19" t="s">
        <v>84</v>
      </c>
      <c r="F2" s="19" t="s">
        <v>38</v>
      </c>
      <c r="G2" s="19" t="s">
        <v>71</v>
      </c>
      <c r="H2" s="26" t="s">
        <v>72</v>
      </c>
      <c r="I2" s="19" t="s">
        <v>29</v>
      </c>
    </row>
    <row r="3" spans="1:9" ht="14.25" thickBot="1">
      <c r="A3" s="15" t="s">
        <v>98</v>
      </c>
      <c r="C3" s="27" t="s">
        <v>99</v>
      </c>
      <c r="E3" s="16" t="s">
        <v>85</v>
      </c>
      <c r="F3" s="3" t="s">
        <v>40</v>
      </c>
      <c r="G3" s="3" t="s">
        <v>22</v>
      </c>
      <c r="H3" s="3" t="s">
        <v>73</v>
      </c>
      <c r="I3" s="3" t="s">
        <v>30</v>
      </c>
    </row>
    <row r="4" spans="2:9" ht="15" thickBot="1" thickTop="1">
      <c r="B4" s="10" t="s">
        <v>83</v>
      </c>
      <c r="C4" s="48"/>
      <c r="D4" s="2" t="s">
        <v>2</v>
      </c>
      <c r="E4" s="3" t="s">
        <v>0</v>
      </c>
      <c r="F4" s="4">
        <f>F11</f>
        <v>0</v>
      </c>
      <c r="G4" s="4">
        <f>F15+F17</f>
        <v>0</v>
      </c>
      <c r="H4" s="4">
        <f>F19</f>
        <v>0</v>
      </c>
      <c r="I4" s="4">
        <f>F13</f>
        <v>0</v>
      </c>
    </row>
    <row r="5" spans="5:9" ht="14.25" thickTop="1">
      <c r="E5" s="11" t="s">
        <v>1</v>
      </c>
      <c r="F5" s="12">
        <f>ROUNDUP(F4/20,0)</f>
        <v>0</v>
      </c>
      <c r="G5" s="12">
        <f>ROUNDUP(G4/15,0)</f>
        <v>0</v>
      </c>
      <c r="H5" s="13">
        <f>ROUNDUP(H4/15,0)</f>
        <v>0</v>
      </c>
      <c r="I5" s="13">
        <f>ROUNDUP(I4/8,0)</f>
        <v>0</v>
      </c>
    </row>
    <row r="6" ht="13.5">
      <c r="B6" s="17" t="s">
        <v>90</v>
      </c>
    </row>
    <row r="7" spans="2:9" ht="13.5">
      <c r="B7" s="2" t="s">
        <v>91</v>
      </c>
      <c r="E7" s="5"/>
      <c r="F7" s="6"/>
      <c r="G7" s="6"/>
      <c r="H7" s="6"/>
      <c r="I7" s="7"/>
    </row>
    <row r="8" spans="5:9" ht="13.5">
      <c r="E8" s="5"/>
      <c r="F8" s="6"/>
      <c r="G8" s="6"/>
      <c r="H8" s="6"/>
      <c r="I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45" t="s">
        <v>46</v>
      </c>
      <c r="C11" s="47" t="s">
        <v>5</v>
      </c>
      <c r="D11" s="45">
        <f>SUM(C4)*1</f>
        <v>0</v>
      </c>
      <c r="E11" s="45" t="s">
        <v>106</v>
      </c>
      <c r="F11" s="46">
        <f>D11</f>
        <v>0</v>
      </c>
      <c r="G11" s="45" t="s">
        <v>109</v>
      </c>
      <c r="H11" s="45"/>
    </row>
    <row r="12" spans="2:8" ht="13.5">
      <c r="B12" s="45"/>
      <c r="C12" s="47"/>
      <c r="D12" s="45"/>
      <c r="E12" s="45"/>
      <c r="F12" s="46"/>
      <c r="G12" s="45"/>
      <c r="H12" s="45"/>
    </row>
    <row r="13" spans="2:8" ht="13.5">
      <c r="B13" s="45" t="s">
        <v>101</v>
      </c>
      <c r="C13" s="47" t="s">
        <v>104</v>
      </c>
      <c r="D13" s="45">
        <f>C4*0.15</f>
        <v>0</v>
      </c>
      <c r="E13" s="45" t="s">
        <v>107</v>
      </c>
      <c r="F13" s="46">
        <f>D13</f>
        <v>0</v>
      </c>
      <c r="G13" s="45" t="s">
        <v>34</v>
      </c>
      <c r="H13" s="45"/>
    </row>
    <row r="14" spans="2:8" ht="13.5">
      <c r="B14" s="45"/>
      <c r="C14" s="47"/>
      <c r="D14" s="45"/>
      <c r="E14" s="45"/>
      <c r="F14" s="46"/>
      <c r="G14" s="45"/>
      <c r="H14" s="45"/>
    </row>
    <row r="15" spans="2:8" ht="13.5">
      <c r="B15" s="45" t="s">
        <v>102</v>
      </c>
      <c r="C15" s="47" t="s">
        <v>105</v>
      </c>
      <c r="D15" s="45">
        <f>SUM(C4)*0.5</f>
        <v>0</v>
      </c>
      <c r="E15" s="45" t="s">
        <v>78</v>
      </c>
      <c r="F15" s="46">
        <f>D15</f>
        <v>0</v>
      </c>
      <c r="G15" s="45" t="s">
        <v>23</v>
      </c>
      <c r="H15" s="45"/>
    </row>
    <row r="16" spans="2:8" ht="13.5">
      <c r="B16" s="45"/>
      <c r="C16" s="47"/>
      <c r="D16" s="45"/>
      <c r="E16" s="45"/>
      <c r="F16" s="46"/>
      <c r="G16" s="45"/>
      <c r="H16" s="45"/>
    </row>
    <row r="17" spans="2:8" ht="13.5">
      <c r="B17" s="45" t="s">
        <v>7</v>
      </c>
      <c r="C17" s="47" t="s">
        <v>105</v>
      </c>
      <c r="D17" s="45">
        <f>SUM(C4)*0.5</f>
        <v>0</v>
      </c>
      <c r="E17" s="45" t="s">
        <v>78</v>
      </c>
      <c r="F17" s="46">
        <f>D17</f>
        <v>0</v>
      </c>
      <c r="G17" s="45" t="s">
        <v>23</v>
      </c>
      <c r="H17" s="45"/>
    </row>
    <row r="18" spans="2:8" ht="13.5">
      <c r="B18" s="45"/>
      <c r="C18" s="47"/>
      <c r="D18" s="45"/>
      <c r="E18" s="45"/>
      <c r="F18" s="46"/>
      <c r="G18" s="45"/>
      <c r="H18" s="45"/>
    </row>
    <row r="19" spans="2:8" ht="13.5">
      <c r="B19" s="45" t="s">
        <v>103</v>
      </c>
      <c r="C19" s="47" t="s">
        <v>8</v>
      </c>
      <c r="D19" s="45">
        <f>SUM(C4)*0.2</f>
        <v>0</v>
      </c>
      <c r="E19" s="45" t="s">
        <v>108</v>
      </c>
      <c r="F19" s="46">
        <f>D19</f>
        <v>0</v>
      </c>
      <c r="G19" s="45" t="s">
        <v>23</v>
      </c>
      <c r="H19" s="45"/>
    </row>
    <row r="20" spans="2:8" ht="13.5">
      <c r="B20" s="45"/>
      <c r="C20" s="47"/>
      <c r="D20" s="45"/>
      <c r="E20" s="45"/>
      <c r="F20" s="46"/>
      <c r="G20" s="45"/>
      <c r="H20" s="45"/>
    </row>
    <row r="21" spans="2:5" ht="14.25">
      <c r="B21" s="37"/>
      <c r="C21" s="37"/>
      <c r="D21" s="39"/>
      <c r="E21" s="39"/>
    </row>
    <row r="22" spans="2:5" ht="13.5">
      <c r="B22" s="9"/>
      <c r="C22" s="9"/>
      <c r="D22" s="9"/>
      <c r="E22" s="9"/>
    </row>
    <row r="23" spans="2:5" ht="14.25">
      <c r="B23" s="37"/>
      <c r="C23" s="37"/>
      <c r="D23" s="38"/>
      <c r="E23" s="38"/>
    </row>
  </sheetData>
  <sheetProtection password="CA47" sheet="1" objects="1" scenarios="1"/>
  <mergeCells count="36">
    <mergeCell ref="D13:D14"/>
    <mergeCell ref="B11:B12"/>
    <mergeCell ref="B19:B20"/>
    <mergeCell ref="B17:B18"/>
    <mergeCell ref="B15:B16"/>
    <mergeCell ref="B13:B14"/>
    <mergeCell ref="F13:F14"/>
    <mergeCell ref="D11:D12"/>
    <mergeCell ref="C19:C20"/>
    <mergeCell ref="C17:C18"/>
    <mergeCell ref="C15:C16"/>
    <mergeCell ref="C13:C14"/>
    <mergeCell ref="C11:C12"/>
    <mergeCell ref="D19:D20"/>
    <mergeCell ref="D17:D18"/>
    <mergeCell ref="D15:D16"/>
    <mergeCell ref="G11:H12"/>
    <mergeCell ref="F19:F20"/>
    <mergeCell ref="F17:F18"/>
    <mergeCell ref="F15:F16"/>
    <mergeCell ref="F11:F12"/>
    <mergeCell ref="E19:E20"/>
    <mergeCell ref="E17:E18"/>
    <mergeCell ref="E15:E16"/>
    <mergeCell ref="E13:E14"/>
    <mergeCell ref="E11:E12"/>
    <mergeCell ref="B21:C21"/>
    <mergeCell ref="D21:E21"/>
    <mergeCell ref="B23:C23"/>
    <mergeCell ref="D23:E23"/>
    <mergeCell ref="A1:D2"/>
    <mergeCell ref="G10:H10"/>
    <mergeCell ref="G19:H20"/>
    <mergeCell ref="G17:H18"/>
    <mergeCell ref="G15:H16"/>
    <mergeCell ref="G13:H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2" customWidth="1"/>
    <col min="3" max="3" width="10.50390625" style="2" customWidth="1"/>
    <col min="4" max="5" width="9.00390625" style="2" customWidth="1"/>
    <col min="6" max="6" width="9.125" style="2" customWidth="1"/>
    <col min="7" max="7" width="9.875" style="2" customWidth="1"/>
    <col min="8" max="8" width="13.125" style="2" customWidth="1"/>
    <col min="9" max="9" width="10.75390625" style="2" customWidth="1"/>
    <col min="10" max="16384" width="9.00390625" style="2" customWidth="1"/>
  </cols>
  <sheetData>
    <row r="1" spans="1:4" ht="13.5">
      <c r="A1" s="36" t="s">
        <v>111</v>
      </c>
      <c r="B1" s="36"/>
      <c r="C1" s="36"/>
      <c r="D1" s="36"/>
    </row>
    <row r="2" spans="1:9" ht="13.5">
      <c r="A2" s="36"/>
      <c r="B2" s="36"/>
      <c r="C2" s="36"/>
      <c r="D2" s="36"/>
      <c r="E2" s="19" t="s">
        <v>84</v>
      </c>
      <c r="F2" s="1" t="s">
        <v>39</v>
      </c>
      <c r="G2" s="1" t="s">
        <v>31</v>
      </c>
      <c r="H2" s="1" t="s">
        <v>14</v>
      </c>
      <c r="I2" s="1" t="s">
        <v>29</v>
      </c>
    </row>
    <row r="3" spans="1:9" ht="14.25" thickBot="1">
      <c r="A3" s="15" t="s">
        <v>110</v>
      </c>
      <c r="C3" s="27" t="s">
        <v>100</v>
      </c>
      <c r="E3" s="16" t="s">
        <v>85</v>
      </c>
      <c r="F3" s="3" t="s">
        <v>40</v>
      </c>
      <c r="G3" s="3" t="s">
        <v>22</v>
      </c>
      <c r="H3" s="3" t="s">
        <v>115</v>
      </c>
      <c r="I3" s="3" t="s">
        <v>36</v>
      </c>
    </row>
    <row r="4" spans="2:9" ht="15" thickBot="1" thickTop="1">
      <c r="B4" s="10" t="s">
        <v>83</v>
      </c>
      <c r="C4" s="48"/>
      <c r="D4" s="2" t="s">
        <v>2</v>
      </c>
      <c r="E4" s="3" t="s">
        <v>0</v>
      </c>
      <c r="F4" s="4">
        <f>F11</f>
        <v>0</v>
      </c>
      <c r="G4" s="4">
        <f>F15+F19+F21+F25+F27+F29</f>
        <v>0</v>
      </c>
      <c r="H4" s="4">
        <f>F17+F23</f>
        <v>0</v>
      </c>
      <c r="I4" s="4">
        <f>F13</f>
        <v>0</v>
      </c>
    </row>
    <row r="5" spans="5:9" ht="14.25" thickTop="1">
      <c r="E5" s="11" t="s">
        <v>1</v>
      </c>
      <c r="F5" s="12">
        <f>ROUNDUP(F4/20,0)</f>
        <v>0</v>
      </c>
      <c r="G5" s="12">
        <f>ROUNDUP(G4/15,0)</f>
        <v>0</v>
      </c>
      <c r="H5" s="13">
        <f>ROUNDUP(H4/99,0)</f>
        <v>0</v>
      </c>
      <c r="I5" s="13">
        <f>ROUNDUP(I4/8,0)</f>
        <v>0</v>
      </c>
    </row>
    <row r="6" ht="13.5">
      <c r="B6" s="17" t="s">
        <v>90</v>
      </c>
    </row>
    <row r="7" spans="2:9" ht="13.5">
      <c r="B7" s="2" t="s">
        <v>91</v>
      </c>
      <c r="E7" s="5"/>
      <c r="F7" s="6"/>
      <c r="G7" s="6"/>
      <c r="H7" s="6"/>
      <c r="I7" s="6"/>
    </row>
    <row r="8" spans="5:9" ht="13.5">
      <c r="E8" s="5"/>
      <c r="F8" s="6"/>
      <c r="G8" s="6"/>
      <c r="H8" s="6"/>
      <c r="I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</v>
      </c>
      <c r="C11" s="35" t="s">
        <v>5</v>
      </c>
      <c r="D11" s="34">
        <f>SUM(C4)*1</f>
        <v>0</v>
      </c>
      <c r="E11" s="34" t="s">
        <v>38</v>
      </c>
      <c r="F11" s="40">
        <f>D11</f>
        <v>0</v>
      </c>
      <c r="G11" s="34" t="s">
        <v>41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32</v>
      </c>
      <c r="C13" s="35" t="s">
        <v>33</v>
      </c>
      <c r="D13" s="34">
        <f>C4*0.15</f>
        <v>0</v>
      </c>
      <c r="E13" s="34" t="s">
        <v>29</v>
      </c>
      <c r="F13" s="40">
        <f>D13</f>
        <v>0</v>
      </c>
      <c r="G13" s="34" t="s">
        <v>27</v>
      </c>
      <c r="H13" s="34"/>
    </row>
    <row r="14" spans="2:8" ht="13.5">
      <c r="B14" s="34"/>
      <c r="C14" s="35"/>
      <c r="D14" s="34"/>
      <c r="E14" s="34"/>
      <c r="F14" s="40"/>
      <c r="G14" s="34"/>
      <c r="H14" s="34"/>
    </row>
    <row r="15" spans="2:8" ht="13.5">
      <c r="B15" s="34" t="s">
        <v>15</v>
      </c>
      <c r="C15" s="35" t="s">
        <v>17</v>
      </c>
      <c r="D15" s="34">
        <f>SUM(C4)*0.35</f>
        <v>0</v>
      </c>
      <c r="E15" s="34" t="s">
        <v>21</v>
      </c>
      <c r="F15" s="40">
        <f>D15</f>
        <v>0</v>
      </c>
      <c r="G15" s="34" t="s">
        <v>23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12</v>
      </c>
      <c r="C17" s="35" t="s">
        <v>3</v>
      </c>
      <c r="D17" s="34">
        <f>C4</f>
        <v>0</v>
      </c>
      <c r="E17" s="34" t="s">
        <v>12</v>
      </c>
      <c r="F17" s="40">
        <f>D17</f>
        <v>0</v>
      </c>
      <c r="G17" s="34" t="s">
        <v>13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8" ht="13.5">
      <c r="B19" s="34" t="s">
        <v>16</v>
      </c>
      <c r="C19" s="35" t="s">
        <v>17</v>
      </c>
      <c r="D19" s="34">
        <f>SUM(C4)*0.35</f>
        <v>0</v>
      </c>
      <c r="E19" s="34" t="s">
        <v>21</v>
      </c>
      <c r="F19" s="40">
        <f>D19</f>
        <v>0</v>
      </c>
      <c r="G19" s="34" t="s">
        <v>23</v>
      </c>
      <c r="H19" s="34"/>
    </row>
    <row r="20" spans="2:8" ht="13.5">
      <c r="B20" s="34"/>
      <c r="C20" s="35"/>
      <c r="D20" s="34"/>
      <c r="E20" s="34"/>
      <c r="F20" s="40"/>
      <c r="G20" s="34"/>
      <c r="H20" s="34"/>
    </row>
    <row r="21" spans="2:8" ht="13.5">
      <c r="B21" s="34" t="s">
        <v>18</v>
      </c>
      <c r="C21" s="35" t="s">
        <v>17</v>
      </c>
      <c r="D21" s="34">
        <f>SUM(C4)*0.35</f>
        <v>0</v>
      </c>
      <c r="E21" s="34" t="s">
        <v>21</v>
      </c>
      <c r="F21" s="40">
        <f>D21</f>
        <v>0</v>
      </c>
      <c r="G21" s="34" t="s">
        <v>23</v>
      </c>
      <c r="H21" s="34"/>
    </row>
    <row r="22" spans="2:8" ht="13.5">
      <c r="B22" s="34"/>
      <c r="C22" s="35"/>
      <c r="D22" s="34"/>
      <c r="E22" s="34"/>
      <c r="F22" s="40"/>
      <c r="G22" s="34"/>
      <c r="H22" s="34"/>
    </row>
    <row r="23" spans="2:8" ht="13.5">
      <c r="B23" s="34" t="s">
        <v>12</v>
      </c>
      <c r="C23" s="35" t="s">
        <v>3</v>
      </c>
      <c r="D23" s="34">
        <f>C4</f>
        <v>0</v>
      </c>
      <c r="E23" s="34" t="s">
        <v>12</v>
      </c>
      <c r="F23" s="40">
        <f>D23</f>
        <v>0</v>
      </c>
      <c r="G23" s="34" t="s">
        <v>13</v>
      </c>
      <c r="H23" s="34"/>
    </row>
    <row r="24" spans="2:8" ht="13.5">
      <c r="B24" s="34"/>
      <c r="C24" s="35"/>
      <c r="D24" s="34"/>
      <c r="E24" s="34"/>
      <c r="F24" s="40"/>
      <c r="G24" s="34"/>
      <c r="H24" s="34"/>
    </row>
    <row r="25" spans="2:8" ht="13.5">
      <c r="B25" s="34" t="s">
        <v>19</v>
      </c>
      <c r="C25" s="35" t="s">
        <v>17</v>
      </c>
      <c r="D25" s="34">
        <f>SUM(C4)*0.35</f>
        <v>0</v>
      </c>
      <c r="E25" s="34" t="s">
        <v>21</v>
      </c>
      <c r="F25" s="40">
        <f>D25</f>
        <v>0</v>
      </c>
      <c r="G25" s="34" t="s">
        <v>23</v>
      </c>
      <c r="H25" s="34"/>
    </row>
    <row r="26" spans="2:8" ht="13.5">
      <c r="B26" s="34"/>
      <c r="C26" s="35"/>
      <c r="D26" s="34"/>
      <c r="E26" s="34"/>
      <c r="F26" s="40"/>
      <c r="G26" s="34"/>
      <c r="H26" s="34"/>
    </row>
    <row r="27" spans="2:8" ht="13.5">
      <c r="B27" s="34" t="s">
        <v>6</v>
      </c>
      <c r="C27" s="35" t="s">
        <v>8</v>
      </c>
      <c r="D27" s="34">
        <f>SUM(C4)*0.2</f>
        <v>0</v>
      </c>
      <c r="E27" s="34" t="s">
        <v>21</v>
      </c>
      <c r="F27" s="40">
        <f>D27</f>
        <v>0</v>
      </c>
      <c r="G27" s="34" t="s">
        <v>23</v>
      </c>
      <c r="H27" s="34"/>
    </row>
    <row r="28" spans="2:8" ht="13.5">
      <c r="B28" s="34"/>
      <c r="C28" s="35"/>
      <c r="D28" s="34"/>
      <c r="E28" s="34"/>
      <c r="F28" s="40"/>
      <c r="G28" s="34"/>
      <c r="H28" s="34"/>
    </row>
    <row r="29" spans="2:8" ht="13.5">
      <c r="B29" s="34" t="s">
        <v>7</v>
      </c>
      <c r="C29" s="35" t="s">
        <v>8</v>
      </c>
      <c r="D29" s="34">
        <f>SUM(C4)*0.2</f>
        <v>0</v>
      </c>
      <c r="E29" s="34" t="s">
        <v>21</v>
      </c>
      <c r="F29" s="40">
        <f>D29</f>
        <v>0</v>
      </c>
      <c r="G29" s="34" t="s">
        <v>23</v>
      </c>
      <c r="H29" s="34"/>
    </row>
    <row r="30" spans="2:8" ht="13.5">
      <c r="B30" s="34"/>
      <c r="C30" s="35"/>
      <c r="D30" s="34"/>
      <c r="E30" s="34"/>
      <c r="F30" s="40"/>
      <c r="G30" s="34"/>
      <c r="H30" s="34"/>
    </row>
    <row r="31" spans="2:5" ht="14.25">
      <c r="B31" s="37"/>
      <c r="C31" s="37"/>
      <c r="D31" s="39"/>
      <c r="E31" s="39"/>
    </row>
    <row r="32" spans="2:5" ht="13.5">
      <c r="B32" s="9"/>
      <c r="C32" s="9"/>
      <c r="D32" s="9"/>
      <c r="E32" s="9"/>
    </row>
    <row r="33" spans="2:5" ht="14.25">
      <c r="B33" s="37"/>
      <c r="C33" s="37"/>
      <c r="D33" s="38"/>
      <c r="E33" s="38"/>
    </row>
  </sheetData>
  <sheetProtection password="CA47" sheet="1" objects="1" scenarios="1"/>
  <mergeCells count="66">
    <mergeCell ref="C29:C30"/>
    <mergeCell ref="C27:C28"/>
    <mergeCell ref="C25:C26"/>
    <mergeCell ref="C15:C16"/>
    <mergeCell ref="C13:C14"/>
    <mergeCell ref="C11:C12"/>
    <mergeCell ref="C23:C24"/>
    <mergeCell ref="C21:C22"/>
    <mergeCell ref="C19:C20"/>
    <mergeCell ref="C17:C18"/>
    <mergeCell ref="E11:E12"/>
    <mergeCell ref="D11:D12"/>
    <mergeCell ref="D13:D14"/>
    <mergeCell ref="D15:D16"/>
    <mergeCell ref="D25:D26"/>
    <mergeCell ref="D27:D28"/>
    <mergeCell ref="F11:F12"/>
    <mergeCell ref="E29:E30"/>
    <mergeCell ref="E27:E28"/>
    <mergeCell ref="E25:E26"/>
    <mergeCell ref="E23:E24"/>
    <mergeCell ref="E21:E22"/>
    <mergeCell ref="E19:E20"/>
    <mergeCell ref="E17:E18"/>
    <mergeCell ref="E15:E16"/>
    <mergeCell ref="E13:E14"/>
    <mergeCell ref="G11:H12"/>
    <mergeCell ref="F29:F30"/>
    <mergeCell ref="F27:F28"/>
    <mergeCell ref="F25:F26"/>
    <mergeCell ref="F23:F24"/>
    <mergeCell ref="F21:F22"/>
    <mergeCell ref="F19:F20"/>
    <mergeCell ref="F17:F18"/>
    <mergeCell ref="F15:F16"/>
    <mergeCell ref="F13:F14"/>
    <mergeCell ref="B11:B12"/>
    <mergeCell ref="G29:H30"/>
    <mergeCell ref="G27:H28"/>
    <mergeCell ref="G25:H26"/>
    <mergeCell ref="G23:H24"/>
    <mergeCell ref="G21:H22"/>
    <mergeCell ref="G19:H20"/>
    <mergeCell ref="G17:H18"/>
    <mergeCell ref="G15:H16"/>
    <mergeCell ref="G13:H14"/>
    <mergeCell ref="B33:C33"/>
    <mergeCell ref="D33:E33"/>
    <mergeCell ref="A1:D2"/>
    <mergeCell ref="G10:H10"/>
    <mergeCell ref="B29:B30"/>
    <mergeCell ref="B27:B28"/>
    <mergeCell ref="B25:B26"/>
    <mergeCell ref="B23:B24"/>
    <mergeCell ref="B21:B22"/>
    <mergeCell ref="B19:B20"/>
    <mergeCell ref="D23:D24"/>
    <mergeCell ref="B13:B14"/>
    <mergeCell ref="D17:D18"/>
    <mergeCell ref="D19:D20"/>
    <mergeCell ref="D21:D22"/>
    <mergeCell ref="B31:C31"/>
    <mergeCell ref="D31:E31"/>
    <mergeCell ref="B17:B18"/>
    <mergeCell ref="B15:B16"/>
    <mergeCell ref="D29:D30"/>
  </mergeCells>
  <printOptions/>
  <pageMargins left="0.7874015748031497" right="0.36" top="0.984251968503937" bottom="0.984251968503937" header="0.5118110236220472" footer="0.5118110236220472"/>
  <pageSetup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2" width="9.00390625" style="2" customWidth="1"/>
    <col min="3" max="3" width="10.875" style="2" customWidth="1"/>
    <col min="4" max="4" width="9.00390625" style="2" customWidth="1"/>
    <col min="5" max="5" width="10.125" style="2" customWidth="1"/>
    <col min="6" max="6" width="9.00390625" style="2" customWidth="1"/>
    <col min="7" max="7" width="9.625" style="2" customWidth="1"/>
    <col min="8" max="8" width="10.125" style="2" customWidth="1"/>
    <col min="9" max="9" width="10.75390625" style="2" customWidth="1"/>
    <col min="10" max="16384" width="9.00390625" style="2" customWidth="1"/>
  </cols>
  <sheetData>
    <row r="1" spans="1:4" ht="13.5">
      <c r="A1" s="36" t="s">
        <v>111</v>
      </c>
      <c r="B1" s="36"/>
      <c r="C1" s="36"/>
      <c r="D1" s="36"/>
    </row>
    <row r="2" spans="1:9" ht="13.5">
      <c r="A2" s="36"/>
      <c r="B2" s="36"/>
      <c r="C2" s="36"/>
      <c r="D2" s="36"/>
      <c r="E2" s="19" t="s">
        <v>84</v>
      </c>
      <c r="F2" s="19" t="s">
        <v>38</v>
      </c>
      <c r="G2" s="19" t="s">
        <v>71</v>
      </c>
      <c r="H2" s="26" t="s">
        <v>72</v>
      </c>
      <c r="I2" s="19" t="s">
        <v>29</v>
      </c>
    </row>
    <row r="3" spans="1:9" ht="14.25" thickBot="1">
      <c r="A3" s="15" t="s">
        <v>110</v>
      </c>
      <c r="C3" s="27" t="s">
        <v>99</v>
      </c>
      <c r="E3" s="16" t="s">
        <v>85</v>
      </c>
      <c r="F3" s="3" t="s">
        <v>40</v>
      </c>
      <c r="G3" s="3" t="s">
        <v>22</v>
      </c>
      <c r="H3" s="3" t="s">
        <v>81</v>
      </c>
      <c r="I3" s="3" t="s">
        <v>30</v>
      </c>
    </row>
    <row r="4" spans="2:9" ht="15" thickBot="1" thickTop="1">
      <c r="B4" s="10" t="s">
        <v>83</v>
      </c>
      <c r="C4" s="48"/>
      <c r="D4" s="2" t="s">
        <v>2</v>
      </c>
      <c r="E4" s="3" t="s">
        <v>0</v>
      </c>
      <c r="F4" s="4">
        <f>F11</f>
        <v>0</v>
      </c>
      <c r="G4" s="4">
        <f>F15++F17+F19</f>
        <v>0</v>
      </c>
      <c r="H4" s="4">
        <f>F21</f>
        <v>0</v>
      </c>
      <c r="I4" s="4">
        <f>F13</f>
        <v>0</v>
      </c>
    </row>
    <row r="5" spans="5:9" ht="14.25" thickTop="1">
      <c r="E5" s="11" t="s">
        <v>1</v>
      </c>
      <c r="F5" s="12">
        <f>ROUNDUP(F4/20,0)</f>
        <v>0</v>
      </c>
      <c r="G5" s="12">
        <f>ROUNDUP(G4/15,0)</f>
        <v>0</v>
      </c>
      <c r="H5" s="13">
        <f>ROUNDUP(H4/15,0)</f>
        <v>0</v>
      </c>
      <c r="I5" s="13">
        <f>ROUNDUP(I4/8,0)</f>
        <v>0</v>
      </c>
    </row>
    <row r="6" ht="13.5">
      <c r="B6" s="17" t="s">
        <v>90</v>
      </c>
    </row>
    <row r="7" spans="2:9" ht="13.5">
      <c r="B7" s="2" t="s">
        <v>91</v>
      </c>
      <c r="E7" s="5"/>
      <c r="F7" s="6"/>
      <c r="G7" s="6"/>
      <c r="H7" s="6"/>
      <c r="I7" s="6"/>
    </row>
    <row r="8" spans="5:9" ht="13.5">
      <c r="E8" s="5"/>
      <c r="F8" s="6"/>
      <c r="G8" s="6"/>
      <c r="H8" s="6"/>
      <c r="I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</v>
      </c>
      <c r="C11" s="35" t="s">
        <v>5</v>
      </c>
      <c r="D11" s="34">
        <f>SUM(C4)*1</f>
        <v>0</v>
      </c>
      <c r="E11" s="34" t="s">
        <v>42</v>
      </c>
      <c r="F11" s="40">
        <f>D11</f>
        <v>0</v>
      </c>
      <c r="G11" s="34" t="s">
        <v>41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32</v>
      </c>
      <c r="C13" s="35" t="s">
        <v>33</v>
      </c>
      <c r="D13" s="34">
        <f>C4*0.15</f>
        <v>0</v>
      </c>
      <c r="E13" s="45" t="s">
        <v>82</v>
      </c>
      <c r="F13" s="40">
        <f>D13</f>
        <v>0</v>
      </c>
      <c r="G13" s="34" t="s">
        <v>34</v>
      </c>
      <c r="H13" s="34"/>
    </row>
    <row r="14" spans="2:8" ht="13.5">
      <c r="B14" s="34"/>
      <c r="C14" s="35"/>
      <c r="D14" s="34"/>
      <c r="E14" s="45"/>
      <c r="F14" s="40"/>
      <c r="G14" s="34"/>
      <c r="H14" s="34"/>
    </row>
    <row r="15" spans="2:8" ht="13.5">
      <c r="B15" s="34" t="s">
        <v>74</v>
      </c>
      <c r="C15" s="35" t="s">
        <v>80</v>
      </c>
      <c r="D15" s="34">
        <f>SUM(C4)*0.6</f>
        <v>0</v>
      </c>
      <c r="E15" s="34" t="s">
        <v>78</v>
      </c>
      <c r="F15" s="40">
        <f>D15</f>
        <v>0</v>
      </c>
      <c r="G15" s="34" t="s">
        <v>23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75</v>
      </c>
      <c r="C17" s="35" t="s">
        <v>80</v>
      </c>
      <c r="D17" s="34">
        <f>C4*0.6</f>
        <v>0</v>
      </c>
      <c r="E17" s="34" t="s">
        <v>79</v>
      </c>
      <c r="F17" s="40">
        <f>D17</f>
        <v>0</v>
      </c>
      <c r="G17" s="34" t="s">
        <v>23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8" ht="13.5">
      <c r="B19" s="34" t="s">
        <v>76</v>
      </c>
      <c r="C19" s="35" t="s">
        <v>80</v>
      </c>
      <c r="D19" s="34">
        <f>SUM(C4)*0.6</f>
        <v>0</v>
      </c>
      <c r="E19" s="34" t="s">
        <v>78</v>
      </c>
      <c r="F19" s="40">
        <f>D19</f>
        <v>0</v>
      </c>
      <c r="G19" s="34" t="s">
        <v>23</v>
      </c>
      <c r="H19" s="34"/>
    </row>
    <row r="20" spans="2:8" ht="13.5">
      <c r="B20" s="34"/>
      <c r="C20" s="35"/>
      <c r="D20" s="34"/>
      <c r="E20" s="34"/>
      <c r="F20" s="40"/>
      <c r="G20" s="34"/>
      <c r="H20" s="34"/>
    </row>
    <row r="21" spans="2:8" ht="13.5">
      <c r="B21" s="34" t="s">
        <v>77</v>
      </c>
      <c r="C21" s="35" t="s">
        <v>8</v>
      </c>
      <c r="D21" s="34">
        <f>SUM(C4)*0.2</f>
        <v>0</v>
      </c>
      <c r="E21" s="45" t="s">
        <v>72</v>
      </c>
      <c r="F21" s="40">
        <f>D21</f>
        <v>0</v>
      </c>
      <c r="G21" s="34" t="s">
        <v>23</v>
      </c>
      <c r="H21" s="34"/>
    </row>
    <row r="22" spans="2:8" ht="13.5">
      <c r="B22" s="34"/>
      <c r="C22" s="35"/>
      <c r="D22" s="34"/>
      <c r="E22" s="45"/>
      <c r="F22" s="40"/>
      <c r="G22" s="34"/>
      <c r="H22" s="34"/>
    </row>
    <row r="23" spans="2:5" ht="14.25">
      <c r="B23" s="37"/>
      <c r="C23" s="37"/>
      <c r="D23" s="39"/>
      <c r="E23" s="39"/>
    </row>
    <row r="24" spans="2:5" ht="13.5">
      <c r="B24" s="9"/>
      <c r="C24" s="9"/>
      <c r="D24" s="9"/>
      <c r="E24" s="9"/>
    </row>
    <row r="25" spans="2:5" ht="14.25">
      <c r="B25" s="37"/>
      <c r="C25" s="37"/>
      <c r="D25" s="38"/>
      <c r="E25" s="38"/>
    </row>
  </sheetData>
  <sheetProtection password="CA47" sheet="1" objects="1" scenarios="1"/>
  <mergeCells count="42">
    <mergeCell ref="B11:B12"/>
    <mergeCell ref="C21:C22"/>
    <mergeCell ref="C19:C20"/>
    <mergeCell ref="C15:C16"/>
    <mergeCell ref="D17:D18"/>
    <mergeCell ref="D15:D16"/>
    <mergeCell ref="C13:C14"/>
    <mergeCell ref="C11:C12"/>
    <mergeCell ref="B21:B22"/>
    <mergeCell ref="B19:B20"/>
    <mergeCell ref="B17:B18"/>
    <mergeCell ref="B15:B16"/>
    <mergeCell ref="B13:B14"/>
    <mergeCell ref="D11:D12"/>
    <mergeCell ref="F11:F12"/>
    <mergeCell ref="E21:E22"/>
    <mergeCell ref="E19:E20"/>
    <mergeCell ref="E17:E18"/>
    <mergeCell ref="E15:E16"/>
    <mergeCell ref="E13:E14"/>
    <mergeCell ref="E11:E12"/>
    <mergeCell ref="F17:F18"/>
    <mergeCell ref="B25:C25"/>
    <mergeCell ref="D25:E25"/>
    <mergeCell ref="A1:D2"/>
    <mergeCell ref="G10:H10"/>
    <mergeCell ref="G21:H22"/>
    <mergeCell ref="G19:H20"/>
    <mergeCell ref="G17:H18"/>
    <mergeCell ref="G15:H16"/>
    <mergeCell ref="G13:H14"/>
    <mergeCell ref="G11:H12"/>
    <mergeCell ref="F15:F16"/>
    <mergeCell ref="F13:F14"/>
    <mergeCell ref="D21:D22"/>
    <mergeCell ref="D19:D20"/>
    <mergeCell ref="B23:C23"/>
    <mergeCell ref="D23:E23"/>
    <mergeCell ref="F21:F22"/>
    <mergeCell ref="F19:F20"/>
    <mergeCell ref="D13:D14"/>
    <mergeCell ref="C17:C1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2" width="9.00390625" style="2" customWidth="1"/>
    <col min="3" max="3" width="9.625" style="2" customWidth="1"/>
    <col min="4" max="5" width="9.00390625" style="2" customWidth="1"/>
    <col min="6" max="6" width="9.875" style="2" bestFit="1" customWidth="1"/>
    <col min="7" max="7" width="9.625" style="2" bestFit="1" customWidth="1"/>
    <col min="8" max="9" width="10.25390625" style="2" bestFit="1" customWidth="1"/>
    <col min="10" max="16384" width="9.00390625" style="2" customWidth="1"/>
  </cols>
  <sheetData>
    <row r="1" spans="1:4" ht="13.5">
      <c r="A1" s="36" t="s">
        <v>112</v>
      </c>
      <c r="B1" s="36"/>
      <c r="C1" s="36"/>
      <c r="D1" s="36"/>
    </row>
    <row r="2" spans="1:7" ht="13.5">
      <c r="A2" s="36"/>
      <c r="B2" s="36"/>
      <c r="C2" s="36"/>
      <c r="D2" s="36"/>
      <c r="E2" s="19" t="s">
        <v>84</v>
      </c>
      <c r="F2" s="19" t="s">
        <v>38</v>
      </c>
      <c r="G2" s="19" t="s">
        <v>43</v>
      </c>
    </row>
    <row r="3" spans="1:7" ht="15" customHeight="1" thickBot="1">
      <c r="A3" s="15" t="s">
        <v>113</v>
      </c>
      <c r="B3" s="14"/>
      <c r="C3" s="14"/>
      <c r="D3" s="18"/>
      <c r="E3" s="16" t="s">
        <v>85</v>
      </c>
      <c r="F3" s="16" t="s">
        <v>68</v>
      </c>
      <c r="G3" s="16" t="s">
        <v>44</v>
      </c>
    </row>
    <row r="4" spans="2:7" ht="15" thickBot="1" thickTop="1">
      <c r="B4" s="10" t="s">
        <v>83</v>
      </c>
      <c r="C4" s="48"/>
      <c r="D4" s="2" t="s">
        <v>45</v>
      </c>
      <c r="E4" s="16" t="s">
        <v>0</v>
      </c>
      <c r="F4" s="28">
        <f>F11</f>
        <v>0</v>
      </c>
      <c r="G4" s="28">
        <f>SUM(F13,F15,F17)</f>
        <v>0</v>
      </c>
    </row>
    <row r="5" spans="5:7" ht="14.25" thickTop="1">
      <c r="E5" s="21" t="s">
        <v>1</v>
      </c>
      <c r="F5" s="29">
        <f>ROUNDUP(F4/20,0)</f>
        <v>0</v>
      </c>
      <c r="G5" s="30">
        <f>ROUNDUP(G4/12,0)</f>
        <v>0</v>
      </c>
    </row>
    <row r="6" spans="2:7" ht="13.5">
      <c r="B6" s="17" t="s">
        <v>90</v>
      </c>
      <c r="G6" s="9"/>
    </row>
    <row r="7" spans="2:8" ht="13.5">
      <c r="B7" s="2" t="s">
        <v>91</v>
      </c>
      <c r="E7" s="5"/>
      <c r="F7" s="6"/>
      <c r="G7" s="6"/>
      <c r="H7" s="6"/>
    </row>
    <row r="8" spans="5:8" ht="13.5">
      <c r="E8" s="5"/>
      <c r="F8" s="6"/>
      <c r="G8" s="6"/>
      <c r="H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46</v>
      </c>
      <c r="C11" s="35" t="s">
        <v>47</v>
      </c>
      <c r="D11" s="34">
        <f>SUM(C4)*1</f>
        <v>0</v>
      </c>
      <c r="E11" s="34" t="s">
        <v>69</v>
      </c>
      <c r="F11" s="40">
        <f>D11</f>
        <v>0</v>
      </c>
      <c r="G11" s="34" t="s">
        <v>70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48</v>
      </c>
      <c r="C13" s="35" t="s">
        <v>49</v>
      </c>
      <c r="D13" s="34">
        <f>SUM(C4)*0.35</f>
        <v>0</v>
      </c>
      <c r="E13" s="34" t="s">
        <v>50</v>
      </c>
      <c r="F13" s="40">
        <f>D13</f>
        <v>0</v>
      </c>
      <c r="G13" s="34" t="s">
        <v>51</v>
      </c>
      <c r="H13" s="34"/>
    </row>
    <row r="14" spans="2:8" ht="13.5">
      <c r="B14" s="34"/>
      <c r="C14" s="35"/>
      <c r="D14" s="34"/>
      <c r="E14" s="34"/>
      <c r="F14" s="40"/>
      <c r="G14" s="34"/>
      <c r="H14" s="34"/>
    </row>
    <row r="15" spans="2:8" ht="13.5">
      <c r="B15" s="34" t="s">
        <v>52</v>
      </c>
      <c r="C15" s="35" t="s">
        <v>53</v>
      </c>
      <c r="D15" s="34">
        <f>SUM(C4)*0.3</f>
        <v>0</v>
      </c>
      <c r="E15" s="34" t="s">
        <v>54</v>
      </c>
      <c r="F15" s="40">
        <f>D15</f>
        <v>0</v>
      </c>
      <c r="G15" s="34" t="s">
        <v>51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55</v>
      </c>
      <c r="C17" s="35" t="s">
        <v>56</v>
      </c>
      <c r="D17" s="34">
        <f>SUM(C4)*0.3</f>
        <v>0</v>
      </c>
      <c r="E17" s="34" t="s">
        <v>50</v>
      </c>
      <c r="F17" s="40">
        <f>D17</f>
        <v>0</v>
      </c>
      <c r="G17" s="34" t="s">
        <v>51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5" ht="18" customHeight="1">
      <c r="B19" s="37"/>
      <c r="C19" s="37"/>
      <c r="D19" s="39"/>
      <c r="E19" s="39"/>
    </row>
    <row r="20" spans="2:5" ht="13.5">
      <c r="B20" s="9"/>
      <c r="C20" s="9"/>
      <c r="D20" s="9"/>
      <c r="E20" s="9"/>
    </row>
    <row r="21" spans="2:5" ht="19.5" customHeight="1">
      <c r="B21" s="37"/>
      <c r="C21" s="37"/>
      <c r="D21" s="38"/>
      <c r="E21" s="38"/>
    </row>
  </sheetData>
  <sheetProtection password="CA47" sheet="1" objects="1" scenarios="1"/>
  <mergeCells count="30">
    <mergeCell ref="D17:D18"/>
    <mergeCell ref="D15:D16"/>
    <mergeCell ref="D13:D14"/>
    <mergeCell ref="D11:D12"/>
    <mergeCell ref="F13:F14"/>
    <mergeCell ref="F11:F12"/>
    <mergeCell ref="E17:E18"/>
    <mergeCell ref="E15:E16"/>
    <mergeCell ref="E13:E14"/>
    <mergeCell ref="E11:E12"/>
    <mergeCell ref="B17:B18"/>
    <mergeCell ref="B15:B16"/>
    <mergeCell ref="B13:B14"/>
    <mergeCell ref="B11:B12"/>
    <mergeCell ref="G17:H18"/>
    <mergeCell ref="G15:H16"/>
    <mergeCell ref="G13:H14"/>
    <mergeCell ref="G11:H12"/>
    <mergeCell ref="F17:F18"/>
    <mergeCell ref="F15:F16"/>
    <mergeCell ref="B19:C19"/>
    <mergeCell ref="D19:E19"/>
    <mergeCell ref="B21:C21"/>
    <mergeCell ref="D21:E21"/>
    <mergeCell ref="A1:D2"/>
    <mergeCell ref="G10:H10"/>
    <mergeCell ref="C17:C18"/>
    <mergeCell ref="C15:C16"/>
    <mergeCell ref="C13:C14"/>
    <mergeCell ref="C11:C1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2" width="9.00390625" style="2" customWidth="1"/>
    <col min="3" max="3" width="9.625" style="2" customWidth="1"/>
    <col min="4" max="7" width="9.00390625" style="2" customWidth="1"/>
    <col min="8" max="8" width="12.875" style="2" bestFit="1" customWidth="1"/>
    <col min="9" max="9" width="9.00390625" style="2" customWidth="1"/>
    <col min="10" max="10" width="13.125" style="2" customWidth="1"/>
    <col min="11" max="16384" width="9.00390625" style="2" customWidth="1"/>
  </cols>
  <sheetData>
    <row r="1" spans="1:4" ht="13.5">
      <c r="A1" s="36" t="s">
        <v>114</v>
      </c>
      <c r="B1" s="36"/>
      <c r="C1" s="36"/>
      <c r="D1" s="36"/>
    </row>
    <row r="2" spans="1:8" ht="13.5">
      <c r="A2" s="36"/>
      <c r="B2" s="36"/>
      <c r="C2" s="36"/>
      <c r="D2" s="36"/>
      <c r="E2" s="19" t="s">
        <v>84</v>
      </c>
      <c r="F2" s="25" t="s">
        <v>69</v>
      </c>
      <c r="G2" s="19" t="s">
        <v>43</v>
      </c>
      <c r="H2" s="19" t="s">
        <v>57</v>
      </c>
    </row>
    <row r="3" spans="1:8" ht="15" customHeight="1" thickBot="1">
      <c r="A3" s="15" t="s">
        <v>113</v>
      </c>
      <c r="B3" s="14"/>
      <c r="C3" s="14"/>
      <c r="D3" s="18"/>
      <c r="E3" s="16" t="s">
        <v>85</v>
      </c>
      <c r="F3" s="31" t="s">
        <v>68</v>
      </c>
      <c r="G3" s="16" t="s">
        <v>44</v>
      </c>
      <c r="H3" s="16" t="s">
        <v>115</v>
      </c>
    </row>
    <row r="4" spans="2:8" ht="15" thickBot="1" thickTop="1">
      <c r="B4" s="10" t="s">
        <v>83</v>
      </c>
      <c r="C4" s="48"/>
      <c r="D4" s="2" t="s">
        <v>45</v>
      </c>
      <c r="E4" s="16" t="s">
        <v>0</v>
      </c>
      <c r="F4" s="32">
        <f>F11</f>
        <v>0</v>
      </c>
      <c r="G4" s="28">
        <f>SUM(F13,F17,F19)</f>
        <v>0</v>
      </c>
      <c r="H4" s="28">
        <f>F15</f>
        <v>0</v>
      </c>
    </row>
    <row r="5" spans="5:8" ht="14.25" thickTop="1">
      <c r="E5" s="21" t="s">
        <v>1</v>
      </c>
      <c r="F5" s="33">
        <f>ROUNDUP(F4/20,0)</f>
        <v>0</v>
      </c>
      <c r="G5" s="30">
        <f>ROUNDUP(G4/12,0)</f>
        <v>0</v>
      </c>
      <c r="H5" s="30">
        <f>ROUNDUP(H4/99,0)</f>
        <v>0</v>
      </c>
    </row>
    <row r="6" ht="13.5">
      <c r="B6" s="17" t="s">
        <v>90</v>
      </c>
    </row>
    <row r="7" spans="2:8" ht="13.5">
      <c r="B7" s="2" t="s">
        <v>91</v>
      </c>
      <c r="E7" s="5"/>
      <c r="F7" s="6"/>
      <c r="G7" s="6"/>
      <c r="H7" s="6"/>
    </row>
    <row r="8" spans="5:8" ht="13.5">
      <c r="E8" s="5"/>
      <c r="F8" s="6"/>
      <c r="G8" s="6"/>
      <c r="H8" s="6"/>
    </row>
    <row r="10" spans="2:8" ht="13.5">
      <c r="B10" s="22" t="s">
        <v>86</v>
      </c>
      <c r="C10" s="23" t="s">
        <v>87</v>
      </c>
      <c r="D10" s="22" t="s">
        <v>89</v>
      </c>
      <c r="E10" s="22" t="s">
        <v>84</v>
      </c>
      <c r="F10" s="24" t="s">
        <v>88</v>
      </c>
      <c r="G10" s="41" t="s">
        <v>95</v>
      </c>
      <c r="H10" s="42"/>
    </row>
    <row r="11" spans="2:8" ht="13.5">
      <c r="B11" s="34" t="s">
        <v>46</v>
      </c>
      <c r="C11" s="35" t="s">
        <v>47</v>
      </c>
      <c r="D11" s="34">
        <f>SUM(C4)*1</f>
        <v>0</v>
      </c>
      <c r="E11" s="34" t="s">
        <v>69</v>
      </c>
      <c r="F11" s="40">
        <f>D11</f>
        <v>0</v>
      </c>
      <c r="G11" s="34" t="s">
        <v>70</v>
      </c>
      <c r="H11" s="34"/>
    </row>
    <row r="12" spans="2:8" ht="13.5">
      <c r="B12" s="34"/>
      <c r="C12" s="35"/>
      <c r="D12" s="34"/>
      <c r="E12" s="34"/>
      <c r="F12" s="40"/>
      <c r="G12" s="34"/>
      <c r="H12" s="34"/>
    </row>
    <row r="13" spans="2:8" ht="13.5">
      <c r="B13" s="34" t="s">
        <v>58</v>
      </c>
      <c r="C13" s="35" t="s">
        <v>59</v>
      </c>
      <c r="D13" s="34">
        <f>SUM(C4)*0.4</f>
        <v>0</v>
      </c>
      <c r="E13" s="34" t="s">
        <v>50</v>
      </c>
      <c r="F13" s="40">
        <f>D13</f>
        <v>0</v>
      </c>
      <c r="G13" s="34" t="s">
        <v>60</v>
      </c>
      <c r="H13" s="34"/>
    </row>
    <row r="14" spans="2:8" ht="13.5">
      <c r="B14" s="34"/>
      <c r="C14" s="35"/>
      <c r="D14" s="34"/>
      <c r="E14" s="34"/>
      <c r="F14" s="40"/>
      <c r="G14" s="34"/>
      <c r="H14" s="34"/>
    </row>
    <row r="15" spans="2:8" ht="13.5">
      <c r="B15" s="34" t="s">
        <v>61</v>
      </c>
      <c r="C15" s="35" t="s">
        <v>62</v>
      </c>
      <c r="D15" s="34">
        <f>C4</f>
        <v>0</v>
      </c>
      <c r="E15" s="34" t="s">
        <v>61</v>
      </c>
      <c r="F15" s="40">
        <f>D15</f>
        <v>0</v>
      </c>
      <c r="G15" s="34" t="s">
        <v>63</v>
      </c>
      <c r="H15" s="34"/>
    </row>
    <row r="16" spans="2:8" ht="13.5">
      <c r="B16" s="34"/>
      <c r="C16" s="35"/>
      <c r="D16" s="34"/>
      <c r="E16" s="34"/>
      <c r="F16" s="40"/>
      <c r="G16" s="34"/>
      <c r="H16" s="34"/>
    </row>
    <row r="17" spans="2:8" ht="13.5">
      <c r="B17" s="34" t="s">
        <v>52</v>
      </c>
      <c r="C17" s="35" t="s">
        <v>64</v>
      </c>
      <c r="D17" s="34">
        <f>SUM(C4)*0.3</f>
        <v>0</v>
      </c>
      <c r="E17" s="34" t="s">
        <v>65</v>
      </c>
      <c r="F17" s="40">
        <f>D17</f>
        <v>0</v>
      </c>
      <c r="G17" s="34" t="s">
        <v>60</v>
      </c>
      <c r="H17" s="34"/>
    </row>
    <row r="18" spans="2:8" ht="13.5">
      <c r="B18" s="34"/>
      <c r="C18" s="35"/>
      <c r="D18" s="34"/>
      <c r="E18" s="34"/>
      <c r="F18" s="40"/>
      <c r="G18" s="34"/>
      <c r="H18" s="34"/>
    </row>
    <row r="19" spans="2:8" ht="13.5">
      <c r="B19" s="34" t="s">
        <v>55</v>
      </c>
      <c r="C19" s="35" t="s">
        <v>66</v>
      </c>
      <c r="D19" s="34">
        <f>SUM(C4)*0.3</f>
        <v>0</v>
      </c>
      <c r="E19" s="34" t="s">
        <v>50</v>
      </c>
      <c r="F19" s="40">
        <f>D19</f>
        <v>0</v>
      </c>
      <c r="G19" s="34" t="s">
        <v>67</v>
      </c>
      <c r="H19" s="34"/>
    </row>
    <row r="20" spans="2:8" ht="13.5">
      <c r="B20" s="34"/>
      <c r="C20" s="35"/>
      <c r="D20" s="34"/>
      <c r="E20" s="34"/>
      <c r="F20" s="40"/>
      <c r="G20" s="34"/>
      <c r="H20" s="34"/>
    </row>
    <row r="21" spans="2:5" ht="14.25">
      <c r="B21" s="37"/>
      <c r="C21" s="37"/>
      <c r="D21" s="39"/>
      <c r="E21" s="39"/>
    </row>
    <row r="22" spans="2:5" ht="13.5">
      <c r="B22" s="9"/>
      <c r="C22" s="9"/>
      <c r="D22" s="9"/>
      <c r="E22" s="9"/>
    </row>
    <row r="23" spans="2:5" ht="14.25">
      <c r="B23" s="37"/>
      <c r="C23" s="37"/>
      <c r="D23" s="38"/>
      <c r="E23" s="38"/>
    </row>
  </sheetData>
  <sheetProtection password="CA47" sheet="1" objects="1" scenarios="1"/>
  <mergeCells count="36">
    <mergeCell ref="B11:B12"/>
    <mergeCell ref="B19:B20"/>
    <mergeCell ref="B17:B18"/>
    <mergeCell ref="B15:B16"/>
    <mergeCell ref="B13:B14"/>
    <mergeCell ref="C19:C20"/>
    <mergeCell ref="C17:C18"/>
    <mergeCell ref="C15:C16"/>
    <mergeCell ref="C13:C14"/>
    <mergeCell ref="C11:C12"/>
    <mergeCell ref="D19:D20"/>
    <mergeCell ref="D17:D18"/>
    <mergeCell ref="D15:D16"/>
    <mergeCell ref="D13:D14"/>
    <mergeCell ref="E19:E20"/>
    <mergeCell ref="E17:E18"/>
    <mergeCell ref="E15:E16"/>
    <mergeCell ref="E13:E14"/>
    <mergeCell ref="E11:E12"/>
    <mergeCell ref="D11:D12"/>
    <mergeCell ref="G11:H12"/>
    <mergeCell ref="F19:F20"/>
    <mergeCell ref="F17:F18"/>
    <mergeCell ref="F15:F16"/>
    <mergeCell ref="F13:F14"/>
    <mergeCell ref="F11:F12"/>
    <mergeCell ref="B21:C21"/>
    <mergeCell ref="D21:E21"/>
    <mergeCell ref="B23:C23"/>
    <mergeCell ref="D23:E23"/>
    <mergeCell ref="A1:D2"/>
    <mergeCell ref="G10:H10"/>
    <mergeCell ref="G19:H20"/>
    <mergeCell ref="G17:H18"/>
    <mergeCell ref="G15:H16"/>
    <mergeCell ref="G13:H14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aru</cp:lastModifiedBy>
  <cp:lastPrinted>2012-10-30T01:46:48Z</cp:lastPrinted>
  <dcterms:created xsi:type="dcterms:W3CDTF">1998-10-16T01:47:35Z</dcterms:created>
  <dcterms:modified xsi:type="dcterms:W3CDTF">2014-05-01T02:36:13Z</dcterms:modified>
  <cp:category/>
  <cp:version/>
  <cp:contentType/>
  <cp:contentStatus/>
</cp:coreProperties>
</file>